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airwindssw-my.sharepoint.com/personal/lisa_fewinery_com/Documents/Documents/WINE PROGRAMS/HOLIDAY PACKAGES/"/>
    </mc:Choice>
  </mc:AlternateContent>
  <xr:revisionPtr revIDLastSave="55" documentId="8_{8B330AC4-6F3E-BC44-9950-740F78F046C6}" xr6:coauthVersionLast="47" xr6:coauthVersionMax="47" xr10:uidLastSave="{5A712017-E00C-3848-BE26-8EB5B8C15B97}"/>
  <bookViews>
    <workbookView xWindow="31320" yWindow="820" windowWidth="29240" windowHeight="13840" xr2:uid="{0E87A1CF-EDEA-41FA-8463-98AC4F1280F0}"/>
  </bookViews>
  <sheets>
    <sheet name="Order Recipients" sheetId="1" r:id="rId1"/>
    <sheet name="Package Details" sheetId="3" r:id="rId2"/>
    <sheet name="Sheet1" sheetId="2" state="hidden" r:id="rId3"/>
  </sheets>
  <definedNames>
    <definedName name="_xlnm._FilterDatabase" localSheetId="2" hidden="1">Sheet1!$B$1:$B$52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4" i="1" l="1"/>
  <c r="D24" i="1"/>
  <c r="C25" i="1"/>
  <c r="D25" i="1"/>
  <c r="C26" i="1"/>
  <c r="D26" i="1"/>
  <c r="C27" i="1"/>
  <c r="D27" i="1"/>
  <c r="C28" i="1"/>
  <c r="D28" i="1"/>
  <c r="C29" i="1"/>
  <c r="D29" i="1"/>
  <c r="C30" i="1"/>
  <c r="D30" i="1"/>
  <c r="C31" i="1"/>
  <c r="D31" i="1"/>
  <c r="C32" i="1"/>
  <c r="D32" i="1"/>
  <c r="C33" i="1"/>
  <c r="D33" i="1"/>
  <c r="C34" i="1"/>
  <c r="D34" i="1"/>
  <c r="C35" i="1"/>
  <c r="D35" i="1"/>
  <c r="C36" i="1"/>
  <c r="D36" i="1"/>
  <c r="C37" i="1"/>
  <c r="D37" i="1"/>
  <c r="C38" i="1"/>
  <c r="D38" i="1"/>
  <c r="C39" i="1"/>
  <c r="D39" i="1"/>
  <c r="C40" i="1"/>
  <c r="D40" i="1"/>
  <c r="C41" i="1"/>
  <c r="D41" i="1"/>
  <c r="C42" i="1"/>
  <c r="D42" i="1"/>
  <c r="C43" i="1"/>
  <c r="D43" i="1"/>
  <c r="C44" i="1"/>
  <c r="D44" i="1"/>
  <c r="C45" i="1"/>
  <c r="D45" i="1"/>
  <c r="C46" i="1"/>
  <c r="D46" i="1"/>
  <c r="C47" i="1"/>
  <c r="D47" i="1"/>
  <c r="C48" i="1"/>
  <c r="D48" i="1"/>
  <c r="C49" i="1"/>
  <c r="D49" i="1"/>
  <c r="C50" i="1"/>
  <c r="D50" i="1"/>
  <c r="C51" i="1"/>
  <c r="D51" i="1"/>
  <c r="C52" i="1"/>
  <c r="D52" i="1"/>
  <c r="C53" i="1"/>
  <c r="D53" i="1"/>
  <c r="C54" i="1"/>
  <c r="D54" i="1"/>
  <c r="C55" i="1"/>
  <c r="D55" i="1"/>
  <c r="C56" i="1"/>
  <c r="D56" i="1"/>
  <c r="C57" i="1"/>
  <c r="D57" i="1"/>
  <c r="C58" i="1"/>
  <c r="D58" i="1"/>
  <c r="C59" i="1"/>
  <c r="D59" i="1"/>
  <c r="C60" i="1"/>
  <c r="D60" i="1"/>
  <c r="C61" i="1"/>
  <c r="D61" i="1"/>
  <c r="C62" i="1"/>
  <c r="D62" i="1"/>
  <c r="C63" i="1"/>
  <c r="D63" i="1"/>
  <c r="C64" i="1"/>
  <c r="D64" i="1"/>
  <c r="C65" i="1"/>
  <c r="D65" i="1"/>
  <c r="C66" i="1"/>
  <c r="D66" i="1"/>
  <c r="C67" i="1"/>
  <c r="D67" i="1"/>
  <c r="C68" i="1"/>
  <c r="D68" i="1"/>
  <c r="C69" i="1"/>
  <c r="D69" i="1"/>
  <c r="D23" i="1"/>
  <c r="D22" i="1"/>
  <c r="C23" i="1"/>
  <c r="C22" i="1"/>
  <c r="D70" i="1" l="1"/>
</calcChain>
</file>

<file path=xl/sharedStrings.xml><?xml version="1.0" encoding="utf-8"?>
<sst xmlns="http://schemas.openxmlformats.org/spreadsheetml/2006/main" count="109" uniqueCount="87">
  <si>
    <t>Example</t>
  </si>
  <si>
    <t>Alpha Sigma Tau</t>
  </si>
  <si>
    <t>Sigma Delta Tau</t>
  </si>
  <si>
    <t>New Orleans Saints</t>
  </si>
  <si>
    <t>Baltimore Ravens</t>
  </si>
  <si>
    <t>Tennessee Titans</t>
  </si>
  <si>
    <t>Gamma Phi Beta</t>
  </si>
  <si>
    <t>Carolina Panthers</t>
  </si>
  <si>
    <t>Sigma Chi</t>
  </si>
  <si>
    <t>Alpha Phi</t>
  </si>
  <si>
    <t>Pittsburgh Penguins</t>
  </si>
  <si>
    <t>App State</t>
  </si>
  <si>
    <t>Cleveland Browns</t>
  </si>
  <si>
    <t>Miami Dolphins</t>
  </si>
  <si>
    <t>Alpha Tau Omega</t>
  </si>
  <si>
    <t>Sigma Sigma Sigma</t>
  </si>
  <si>
    <t>KA Order</t>
  </si>
  <si>
    <t>Kappa Alpha Theta</t>
  </si>
  <si>
    <t>Kappa Sigma</t>
  </si>
  <si>
    <t>Pi Kappa Alpha</t>
  </si>
  <si>
    <t>Delta Gamma</t>
  </si>
  <si>
    <t>Delta Zeta</t>
  </si>
  <si>
    <t>Alpha Delta Pi</t>
  </si>
  <si>
    <t>Theta Chi</t>
  </si>
  <si>
    <t>Sigma Kappa</t>
  </si>
  <si>
    <t>Alpha Sigma Phi</t>
  </si>
  <si>
    <t>Alpha Kappa Lambda</t>
  </si>
  <si>
    <t>Tulsa University</t>
  </si>
  <si>
    <t>Sigma Phi Epsilon</t>
  </si>
  <si>
    <t>Alpha Chi Omega</t>
  </si>
  <si>
    <t>Sigma Pi</t>
  </si>
  <si>
    <t>Sigma Alpha Epsilon</t>
  </si>
  <si>
    <t>Alpha Sigma Alpha</t>
  </si>
  <si>
    <t>Theta Phi Alpha</t>
  </si>
  <si>
    <t>Delta Tau Delta</t>
  </si>
  <si>
    <t>Pi Kappa Phi</t>
  </si>
  <si>
    <t>Linqto</t>
  </si>
  <si>
    <t>Barry Manilow</t>
  </si>
  <si>
    <t>Alpha Omicron Pi</t>
  </si>
  <si>
    <t>Mensa</t>
  </si>
  <si>
    <t>Green Bay Packers</t>
  </si>
  <si>
    <t>Pittsburgh Steelers</t>
  </si>
  <si>
    <t>Indiana Pacers</t>
  </si>
  <si>
    <t>Jersey Devils</t>
  </si>
  <si>
    <t>Jacksonville Jaguars</t>
  </si>
  <si>
    <t>Cincinnati Bengals</t>
  </si>
  <si>
    <t>Yellowstone</t>
  </si>
  <si>
    <t>The Citadel</t>
  </si>
  <si>
    <t>Phi Mu</t>
  </si>
  <si>
    <t>Kappa Kappa Gamma</t>
  </si>
  <si>
    <t>brand</t>
  </si>
  <si>
    <t>ORGANIZATION</t>
  </si>
  <si>
    <t>PACKAGE</t>
  </si>
  <si>
    <t>FIRST NAME</t>
  </si>
  <si>
    <t>LAST NAME</t>
  </si>
  <si>
    <t>ADDRESS</t>
  </si>
  <si>
    <t>CITY</t>
  </si>
  <si>
    <t>STATE</t>
  </si>
  <si>
    <t>ZIP</t>
  </si>
  <si>
    <t>Lamar University</t>
  </si>
  <si>
    <t>RETAIL</t>
  </si>
  <si>
    <t>HOLIDAY PRICE</t>
  </si>
  <si>
    <t>Red Wine Lover</t>
  </si>
  <si>
    <t>White Wine Lover</t>
  </si>
  <si>
    <t>Sparkling Lover</t>
  </si>
  <si>
    <t>Swing &amp; Sip</t>
  </si>
  <si>
    <t>Wine Enthusiast</t>
  </si>
  <si>
    <t>Wine &amp; Spa</t>
  </si>
  <si>
    <t>A Sparkling Toast</t>
  </si>
  <si>
    <t>Super Host</t>
  </si>
  <si>
    <t>Sparkling Celebration</t>
  </si>
  <si>
    <t>Iota Phi Theta</t>
  </si>
  <si>
    <t>Alpha Epsilon Phi</t>
  </si>
  <si>
    <t>Happy Holidays!</t>
  </si>
  <si>
    <t>Fairwinds Estate Winery</t>
  </si>
  <si>
    <t>HOLIDAY GIFTING ORDER FORM</t>
  </si>
  <si>
    <t>FROM (30 Character Max)</t>
  </si>
  <si>
    <t>TO (30 Character Max)</t>
  </si>
  <si>
    <t>CUSTOM GREETING (20 Character Max)</t>
  </si>
  <si>
    <t>Holiday Special</t>
  </si>
  <si>
    <t>PHONE NUMBER</t>
  </si>
  <si>
    <t>800-899-9999</t>
  </si>
  <si>
    <t>Please provide us with your contact information.</t>
  </si>
  <si>
    <t>Phone Number:</t>
  </si>
  <si>
    <t>Full Name:</t>
  </si>
  <si>
    <t>Email Address:</t>
  </si>
  <si>
    <t>**PLEASE SEND YOUR ORDER OR SPECIAL REQUESTS TO GIFTS@LANDFALLNAPA.COM. OUR TEAM MEMBER WILL SEND AN INVOICE TO COMPLETE YOUR ORDER VIA SECURE PAYMENT. FOR QUESTIONS, EMAIL OR CALL US AT 707-408-8686.**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</si>
</sst>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164" formatCode="&quot;$&quot;#,##0.00"/>
  </numFmts>
  <fonts count="1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>
      <alignment horizontal="center"/>
    </xf>
    <xf numFmtId="164" fontId="3" fillId="2" borderId="0" xfId="0" applyNumberFormat="1" applyFont="1" applyFill="1" applyAlignment="1">
      <alignment horizontal="center"/>
    </xf>
    <xf numFmtId="164" fontId="7" fillId="0" borderId="0" xfId="0" applyNumberFormat="1" applyFont="1" applyAlignment="1">
      <alignment horizontal="center"/>
    </xf>
    <xf numFmtId="0" fontId="6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8" fontId="8" fillId="0" borderId="0" xfId="0" applyNumberFormat="1" applyFont="1"/>
    <xf numFmtId="164" fontId="4" fillId="0" borderId="0" xfId="0" applyNumberFormat="1" applyFont="1" applyAlignment="1">
      <alignment horizontal="center" wrapText="1"/>
    </xf>
    <xf numFmtId="0" fontId="1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wrapText="1"/>
    </xf>
  </cellXfs>
  <cellStyles count="1">
    <cellStyle name="Normal" xfId="0" builtinId="0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5</xdr:row>
      <xdr:rowOff>127000</xdr:rowOff>
    </xdr:from>
    <xdr:to>
      <xdr:col>1</xdr:col>
      <xdr:colOff>622457</xdr:colOff>
      <xdr:row>9</xdr:row>
      <xdr:rowOff>139700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C589EA5-78BB-D646-AF76-47CAA0892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130300"/>
          <a:ext cx="2222657" cy="723900"/>
        </a:xfrm>
        <a:prstGeom prst="rect">
          <a:avLst/>
        </a:prstGeom>
      </xdr:spPr>
    </xdr:pic>
    <xdr:clientData/>
  </xdr:twoCellAnchor>
  <xdr:twoCellAnchor>
    <xdr:from>
      <xdr:col>1</xdr:col>
      <xdr:colOff>635000</xdr:colOff>
      <xdr:row>3</xdr:row>
      <xdr:rowOff>19886</xdr:rowOff>
    </xdr:from>
    <xdr:to>
      <xdr:col>13</xdr:col>
      <xdr:colOff>1333500</xdr:colOff>
      <xdr:row>13</xdr:row>
      <xdr:rowOff>135366</xdr:rowOff>
    </xdr:to>
    <xdr:grpSp>
      <xdr:nvGrpSpPr>
        <xdr:cNvPr id="28" name="Group 27">
          <a:extLst>
            <a:ext uri="{FF2B5EF4-FFF2-40B4-BE49-F238E27FC236}">
              <a16:creationId xmlns:a16="http://schemas.microsoft.com/office/drawing/2014/main" id="{931DD44B-877F-0249-027E-5A9053B04162}"/>
            </a:ext>
          </a:extLst>
        </xdr:cNvPr>
        <xdr:cNvGrpSpPr/>
      </xdr:nvGrpSpPr>
      <xdr:grpSpPr>
        <a:xfrm>
          <a:off x="2349500" y="667586"/>
          <a:ext cx="17894300" cy="1893480"/>
          <a:chOff x="2349500" y="667586"/>
          <a:chExt cx="17894300" cy="1893480"/>
        </a:xfrm>
      </xdr:grpSpPr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084A10E4-7E04-186A-9747-362F77C81523}"/>
              </a:ext>
            </a:extLst>
          </xdr:cNvPr>
          <xdr:cNvSpPr txBox="1"/>
        </xdr:nvSpPr>
        <xdr:spPr>
          <a:xfrm>
            <a:off x="4331937" y="2213686"/>
            <a:ext cx="1408432" cy="33103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RED WINE LOVER</a:t>
            </a: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F18AA507-0394-4519-86C9-3DE997B8490E}"/>
              </a:ext>
            </a:extLst>
          </xdr:cNvPr>
          <xdr:cNvSpPr txBox="1"/>
        </xdr:nvSpPr>
        <xdr:spPr>
          <a:xfrm>
            <a:off x="6049824" y="2211415"/>
            <a:ext cx="1566176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WHITE WINE LOVER</a:t>
            </a: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9FA5898B-6817-4230-AC64-515AE68252E2}"/>
              </a:ext>
            </a:extLst>
          </xdr:cNvPr>
          <xdr:cNvSpPr txBox="1"/>
        </xdr:nvSpPr>
        <xdr:spPr>
          <a:xfrm>
            <a:off x="7877572" y="2211415"/>
            <a:ext cx="1567630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SPARKLING</a:t>
            </a:r>
            <a:r>
              <a:rPr lang="en-US" sz="1000" b="1" baseline="0">
                <a:solidFill>
                  <a:srgbClr val="FF0000"/>
                </a:solidFill>
              </a:rPr>
              <a:t> </a:t>
            </a:r>
            <a:r>
              <a:rPr lang="en-US" sz="1000" b="1">
                <a:solidFill>
                  <a:srgbClr val="FF0000"/>
                </a:solidFill>
              </a:rPr>
              <a:t>LOVER</a:t>
            </a:r>
          </a:p>
        </xdr:txBody>
      </xdr: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CDF7E44B-23BE-4732-994E-85C329D547C8}"/>
              </a:ext>
            </a:extLst>
          </xdr:cNvPr>
          <xdr:cNvSpPr txBox="1"/>
        </xdr:nvSpPr>
        <xdr:spPr>
          <a:xfrm>
            <a:off x="9789841" y="2200095"/>
            <a:ext cx="1234915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SWING</a:t>
            </a:r>
            <a:r>
              <a:rPr lang="en-US" sz="1000" b="1" baseline="0">
                <a:solidFill>
                  <a:srgbClr val="FF0000"/>
                </a:solidFill>
              </a:rPr>
              <a:t> &amp; SIP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76876008-1967-457A-BE13-B1487E36372A}"/>
              </a:ext>
            </a:extLst>
          </xdr:cNvPr>
          <xdr:cNvSpPr txBox="1"/>
        </xdr:nvSpPr>
        <xdr:spPr>
          <a:xfrm>
            <a:off x="11567166" y="2212795"/>
            <a:ext cx="1579735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WINE ENTHUSIAST</a:t>
            </a: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4EAAEC24-BFF5-4851-919B-2EE40E7BC9F7}"/>
              </a:ext>
            </a:extLst>
          </xdr:cNvPr>
          <xdr:cNvSpPr txBox="1"/>
        </xdr:nvSpPr>
        <xdr:spPr>
          <a:xfrm>
            <a:off x="13580466" y="2225495"/>
            <a:ext cx="885771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WINE &amp;</a:t>
            </a:r>
            <a:r>
              <a:rPr lang="en-US" sz="1000" b="1" baseline="0">
                <a:solidFill>
                  <a:srgbClr val="FF0000"/>
                </a:solidFill>
              </a:rPr>
              <a:t> SPA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852698BE-77ED-49AB-AE38-9D2E782EFC74}"/>
              </a:ext>
            </a:extLst>
          </xdr:cNvPr>
          <xdr:cNvSpPr txBox="1"/>
        </xdr:nvSpPr>
        <xdr:spPr>
          <a:xfrm>
            <a:off x="15161082" y="2212795"/>
            <a:ext cx="1802268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A</a:t>
            </a:r>
            <a:r>
              <a:rPr lang="en-US" sz="1000" b="1" baseline="0">
                <a:solidFill>
                  <a:srgbClr val="FF0000"/>
                </a:solidFill>
              </a:rPr>
              <a:t> SPARKLING TOAST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8FF75C67-ECEF-4D2C-84F4-35D58CDD45D0}"/>
              </a:ext>
            </a:extLst>
          </xdr:cNvPr>
          <xdr:cNvSpPr txBox="1"/>
        </xdr:nvSpPr>
        <xdr:spPr>
          <a:xfrm>
            <a:off x="16870253" y="2200095"/>
            <a:ext cx="2347688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 baseline="0">
                <a:solidFill>
                  <a:srgbClr val="FF0000"/>
                </a:solidFill>
              </a:rPr>
              <a:t>SPARKLING CELEBRATION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3D2A2DEC-88E6-46E5-8A91-72CBA0360258}"/>
              </a:ext>
            </a:extLst>
          </xdr:cNvPr>
          <xdr:cNvSpPr txBox="1"/>
        </xdr:nvSpPr>
        <xdr:spPr>
          <a:xfrm>
            <a:off x="19029337" y="2209546"/>
            <a:ext cx="1125223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SUPER</a:t>
            </a:r>
            <a:r>
              <a:rPr lang="en-US" sz="1000" b="1" baseline="0">
                <a:solidFill>
                  <a:srgbClr val="FF0000"/>
                </a:solidFill>
              </a:rPr>
              <a:t> HOST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14103200-1307-0E47-A6D7-CC5E38A065D6}"/>
              </a:ext>
            </a:extLst>
          </xdr:cNvPr>
          <xdr:cNvSpPr txBox="1"/>
        </xdr:nvSpPr>
        <xdr:spPr>
          <a:xfrm>
            <a:off x="2603966" y="2212975"/>
            <a:ext cx="1404198" cy="33103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HOLIDAY</a:t>
            </a:r>
            <a:r>
              <a:rPr lang="en-US" sz="1000" b="1" baseline="0">
                <a:solidFill>
                  <a:srgbClr val="FF0000"/>
                </a:solidFill>
              </a:rPr>
              <a:t> SPECIAL</a:t>
            </a:r>
            <a:endParaRPr lang="en-US" sz="1000" b="1">
              <a:solidFill>
                <a:srgbClr val="FF0000"/>
              </a:solidFill>
            </a:endParaRPr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4752C5A1-D333-BF40-9C4A-A65A34BB98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4771337" y="675005"/>
            <a:ext cx="1798831" cy="1457399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786FE175-9557-D14B-B137-F2E3ADC963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4083475" y="693161"/>
            <a:ext cx="1783926" cy="1440802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B0CA024-C86B-DA4F-BA31-8FF406DCB9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6590997" y="673101"/>
            <a:ext cx="1889943" cy="1459330"/>
          </a:xfrm>
          <a:prstGeom prst="rect">
            <a:avLst/>
          </a:prstGeom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C5936BB4-14B5-EB43-B904-20AB287B5B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7644846" y="710278"/>
            <a:ext cx="1727754" cy="1425862"/>
          </a:xfrm>
          <a:prstGeom prst="rect">
            <a:avLst/>
          </a:prstGeom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D55C3F07-74D9-C745-902D-D280587149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490918" y="667586"/>
            <a:ext cx="1752882" cy="1463473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94B9327C-563F-224E-85BD-0DAD259DD4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9385583" y="702269"/>
            <a:ext cx="1765018" cy="1431127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A5C65A2A-657A-4040-855D-19E04531E9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5874739" y="707492"/>
            <a:ext cx="1757961" cy="1428648"/>
          </a:xfrm>
          <a:prstGeom prst="rect">
            <a:avLst/>
          </a:prstGeom>
        </xdr:spPr>
      </xdr:pic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9E458A79-328A-F343-BC67-98618F6974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1163018" y="688496"/>
            <a:ext cx="1895436" cy="1457399"/>
          </a:xfrm>
          <a:prstGeom prst="rect">
            <a:avLst/>
          </a:prstGeom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1620602D-ABCA-6D48-AABD-A021577935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3062938" y="685192"/>
            <a:ext cx="1694462" cy="1450947"/>
          </a:xfrm>
          <a:prstGeom prst="rect">
            <a:avLst/>
          </a:prstGeom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14C77F6B-2848-D4BB-12BA-A712AFC61C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49500" y="698500"/>
            <a:ext cx="1727200" cy="1435099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38100</xdr:rowOff>
    </xdr:from>
    <xdr:to>
      <xdr:col>8</xdr:col>
      <xdr:colOff>774700</xdr:colOff>
      <xdr:row>53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17FDF1-342E-1E39-1F9B-3BD62A45D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8100"/>
          <a:ext cx="7772400" cy="100584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CD236C8-3391-420B-8298-A69B9161C437}" name="Table2" displayName="Table2" ref="A21:N70" totalsRowCount="1" headerRowDxfId="29" dataDxfId="28">
  <tableColumns count="14">
    <tableColumn id="1" xr3:uid="{3ECFF15A-AF8B-4ACF-AD4B-C152605D309B}" name="ORGANIZATION" dataDxfId="27" totalsRowDxfId="13"/>
    <tableColumn id="2" xr3:uid="{B7B34002-CEE3-473B-AD1D-34A579EDC0E3}" name="PACKAGE" dataDxfId="26" totalsRowDxfId="12"/>
    <tableColumn id="13" xr3:uid="{181BCD12-8966-446E-BF1A-EF1F60600039}" name="RETAIL" dataDxfId="25" totalsRowDxfId="11">
      <calculatedColumnFormula>IFERROR(VLOOKUP(Table2[[#This Row],[PACKAGE]],Sheet1!$G$2:$I$11,2,0),"-")</calculatedColumnFormula>
    </tableColumn>
    <tableColumn id="12" xr3:uid="{5EF64C16-6670-4F5A-9F82-07FE0F165530}" name="HOLIDAY PRICE" totalsRowFunction="sum" dataDxfId="24" totalsRowDxfId="10">
      <calculatedColumnFormula>IFERROR(VLOOKUP(Table2[[#This Row],[PACKAGE]],Sheet1!$G$2:$I$11,3,0),"-")</calculatedColumnFormula>
    </tableColumn>
    <tableColumn id="3" xr3:uid="{E215CB01-F562-4150-9834-606D54DE2EAC}" name="FIRST NAME" dataDxfId="23" totalsRowDxfId="9"/>
    <tableColumn id="4" xr3:uid="{566500F6-7CEC-466C-A95A-F454B327A5D8}" name="LAST NAME" dataDxfId="22" totalsRowDxfId="8"/>
    <tableColumn id="14" xr3:uid="{E7CD421A-2B3B-40E5-B2C3-4D530919EE57}" name="PHONE NUMBER" dataDxfId="21" totalsRowDxfId="7"/>
    <tableColumn id="5" xr3:uid="{B464223A-3A5D-40CA-9F95-12F9DBECA05F}" name="ADDRESS" dataDxfId="20" totalsRowDxfId="6"/>
    <tableColumn id="6" xr3:uid="{D3022E05-2DEB-46A8-9049-666B6D4AA106}" name="CITY" dataDxfId="19" totalsRowDxfId="5"/>
    <tableColumn id="7" xr3:uid="{713DDE6E-6392-42F8-91A3-2EFEA11C5E3D}" name="STATE" dataDxfId="18" totalsRowDxfId="4"/>
    <tableColumn id="8" xr3:uid="{797E5565-8E70-44C2-8616-37C236E414A5}" name="ZIP" dataDxfId="17" totalsRowDxfId="3"/>
    <tableColumn id="11" xr3:uid="{F3E78374-DBB6-4325-8D74-4434F01928DF}" name="CUSTOM GREETING (20 Character Max)" dataDxfId="16" totalsRowDxfId="2"/>
    <tableColumn id="10" xr3:uid="{1173645A-3129-464E-B370-D1169BBA6D10}" name="FROM (30 Character Max)" dataDxfId="15" totalsRowDxfId="1"/>
    <tableColumn id="9" xr3:uid="{511C13AC-4133-4F55-B8E5-B536BDFEDE34}" name="TO (30 Character Max)" dataDxfId="14" totalsRow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0C99F-4C39-41CC-9F31-EBD7881B2DA0}">
  <dimension ref="A2:N70"/>
  <sheetViews>
    <sheetView showGridLines="0" tabSelected="1" zoomScaleNormal="100" workbookViewId="0">
      <selection activeCell="B18" sqref="B18"/>
    </sheetView>
  </sheetViews>
  <sheetFormatPr baseColWidth="10" defaultColWidth="9.1640625" defaultRowHeight="14" x14ac:dyDescent="0.2"/>
  <cols>
    <col min="1" max="1" width="22.5" style="3" bestFit="1" customWidth="1"/>
    <col min="2" max="2" width="14.5" style="3" bestFit="1" customWidth="1"/>
    <col min="3" max="3" width="11.5" style="7" bestFit="1" customWidth="1"/>
    <col min="4" max="4" width="18.33203125" style="7" bestFit="1" customWidth="1"/>
    <col min="5" max="7" width="17" style="3" customWidth="1"/>
    <col min="8" max="8" width="30.6640625" style="3" customWidth="1"/>
    <col min="9" max="9" width="12.83203125" style="3" customWidth="1"/>
    <col min="10" max="10" width="10.83203125" style="3" bestFit="1" customWidth="1"/>
    <col min="11" max="11" width="8.33203125" style="3" bestFit="1" customWidth="1"/>
    <col min="12" max="12" width="32.1640625" style="3" customWidth="1"/>
    <col min="13" max="13" width="35.5" style="3" customWidth="1"/>
    <col min="14" max="14" width="31.5" style="3" customWidth="1"/>
    <col min="15" max="16384" width="9.1640625" style="4"/>
  </cols>
  <sheetData>
    <row r="2" spans="1:14" ht="23.25" customHeight="1" x14ac:dyDescent="0.3">
      <c r="A2" s="17" t="s">
        <v>75</v>
      </c>
      <c r="B2" s="17"/>
      <c r="C2" s="17"/>
      <c r="D2" s="10"/>
      <c r="E2" s="10"/>
      <c r="H2" s="5"/>
      <c r="I2" s="5"/>
      <c r="J2" s="5"/>
    </row>
    <row r="11" spans="1:14" x14ac:dyDescent="0.2">
      <c r="A11" s="5"/>
      <c r="B11" s="5"/>
      <c r="C11" s="14"/>
    </row>
    <row r="12" spans="1:14" x14ac:dyDescent="0.2">
      <c r="A12" s="18"/>
      <c r="B12" s="18"/>
      <c r="C12" s="18"/>
    </row>
    <row r="13" spans="1:14" x14ac:dyDescent="0.2">
      <c r="A13" s="18"/>
      <c r="B13" s="18"/>
      <c r="C13" s="18"/>
    </row>
    <row r="14" spans="1:14" ht="12.75" customHeight="1" x14ac:dyDescent="0.2">
      <c r="C14" s="3"/>
      <c r="F14" s="4"/>
      <c r="G14" s="4"/>
      <c r="K14" s="4"/>
      <c r="L14" s="6"/>
      <c r="N14" s="11"/>
    </row>
    <row r="15" spans="1:14" ht="16" x14ac:dyDescent="0.2">
      <c r="A15" s="21" t="s">
        <v>86</v>
      </c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</row>
    <row r="16" spans="1:14" ht="16" x14ac:dyDescent="0.2">
      <c r="A16" s="19" t="s">
        <v>82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</row>
    <row r="17" spans="1:14" ht="17" x14ac:dyDescent="0.2">
      <c r="A17" s="15" t="s">
        <v>84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</row>
    <row r="18" spans="1:14" ht="17" x14ac:dyDescent="0.2">
      <c r="A18" s="15" t="s">
        <v>85</v>
      </c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</row>
    <row r="19" spans="1:14" ht="17" x14ac:dyDescent="0.2">
      <c r="A19" s="15" t="s">
        <v>83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</row>
    <row r="21" spans="1:14" s="2" customFormat="1" x14ac:dyDescent="0.2">
      <c r="A21" s="1" t="s">
        <v>51</v>
      </c>
      <c r="B21" s="1" t="s">
        <v>52</v>
      </c>
      <c r="C21" s="8" t="s">
        <v>60</v>
      </c>
      <c r="D21" s="8" t="s">
        <v>61</v>
      </c>
      <c r="E21" s="1" t="s">
        <v>53</v>
      </c>
      <c r="F21" s="1" t="s">
        <v>54</v>
      </c>
      <c r="G21" s="1" t="s">
        <v>80</v>
      </c>
      <c r="H21" s="1" t="s">
        <v>55</v>
      </c>
      <c r="I21" s="1" t="s">
        <v>56</v>
      </c>
      <c r="J21" s="1" t="s">
        <v>57</v>
      </c>
      <c r="K21" s="1" t="s">
        <v>58</v>
      </c>
      <c r="L21" s="1" t="s">
        <v>78</v>
      </c>
      <c r="M21" s="1" t="s">
        <v>76</v>
      </c>
      <c r="N21" s="1" t="s">
        <v>77</v>
      </c>
    </row>
    <row r="22" spans="1:14" x14ac:dyDescent="0.2">
      <c r="A22" s="3" t="s">
        <v>27</v>
      </c>
      <c r="B22" s="3" t="s">
        <v>65</v>
      </c>
      <c r="C22" s="7">
        <f>IFERROR(VLOOKUP(Table2[[#This Row],[PACKAGE]],Sheet1!$G$2:$I$11,2,0),"-")</f>
        <v>337</v>
      </c>
      <c r="D22" s="9">
        <f>IFERROR(VLOOKUP(Table2[[#This Row],[PACKAGE]],Sheet1!$G$2:$I$11,3,0),"-")</f>
        <v>239.2</v>
      </c>
      <c r="E22" s="3" t="s">
        <v>0</v>
      </c>
      <c r="F22" s="3" t="s">
        <v>0</v>
      </c>
      <c r="G22" s="3" t="s">
        <v>81</v>
      </c>
      <c r="H22" s="3" t="s">
        <v>0</v>
      </c>
      <c r="I22" s="3" t="s">
        <v>0</v>
      </c>
      <c r="J22" s="3" t="s">
        <v>0</v>
      </c>
      <c r="K22" s="3" t="s">
        <v>0</v>
      </c>
      <c r="L22" s="3" t="s">
        <v>73</v>
      </c>
      <c r="M22" s="3" t="s">
        <v>0</v>
      </c>
      <c r="N22" s="3" t="s">
        <v>0</v>
      </c>
    </row>
    <row r="23" spans="1:14" x14ac:dyDescent="0.2">
      <c r="A23" s="3" t="s">
        <v>27</v>
      </c>
      <c r="B23" s="3" t="s">
        <v>79</v>
      </c>
      <c r="C23" s="7">
        <f>IFERROR(VLOOKUP(Table2[[#This Row],[PACKAGE]],Sheet1!$G$2:$I$11,2,0),"-")</f>
        <v>130</v>
      </c>
      <c r="D23" s="9">
        <f>IFERROR(VLOOKUP(Table2[[#This Row],[PACKAGE]],Sheet1!$G$2:$I$11,3,0),"-")</f>
        <v>95.2</v>
      </c>
      <c r="E23" s="3" t="s">
        <v>0</v>
      </c>
      <c r="F23" s="3" t="s">
        <v>0</v>
      </c>
      <c r="G23" s="3" t="s">
        <v>0</v>
      </c>
      <c r="H23" s="3" t="s">
        <v>0</v>
      </c>
      <c r="I23" s="3" t="s">
        <v>0</v>
      </c>
      <c r="J23" s="3" t="s">
        <v>0</v>
      </c>
      <c r="K23" s="3" t="s">
        <v>0</v>
      </c>
      <c r="L23" s="3" t="s">
        <v>0</v>
      </c>
      <c r="M23" s="3" t="s">
        <v>0</v>
      </c>
      <c r="N23" s="3" t="s">
        <v>0</v>
      </c>
    </row>
    <row r="24" spans="1:14" x14ac:dyDescent="0.2">
      <c r="C24" s="7" t="str">
        <f>IFERROR(VLOOKUP(Table2[[#This Row],[PACKAGE]],Sheet1!$G$2:$I$11,2,0),"-")</f>
        <v>-</v>
      </c>
      <c r="D24" s="9" t="str">
        <f>IFERROR(VLOOKUP(Table2[[#This Row],[PACKAGE]],Sheet1!$G$2:$I$11,3,0),"-")</f>
        <v>-</v>
      </c>
    </row>
    <row r="25" spans="1:14" x14ac:dyDescent="0.2">
      <c r="C25" s="7" t="str">
        <f>IFERROR(VLOOKUP(Table2[[#This Row],[PACKAGE]],Sheet1!$G$2:$I$11,2,0),"-")</f>
        <v>-</v>
      </c>
      <c r="D25" s="9" t="str">
        <f>IFERROR(VLOOKUP(Table2[[#This Row],[PACKAGE]],Sheet1!$G$2:$I$11,3,0),"-")</f>
        <v>-</v>
      </c>
    </row>
    <row r="26" spans="1:14" x14ac:dyDescent="0.2">
      <c r="C26" s="7" t="str">
        <f>IFERROR(VLOOKUP(Table2[[#This Row],[PACKAGE]],Sheet1!$G$2:$I$11,2,0),"-")</f>
        <v>-</v>
      </c>
      <c r="D26" s="9" t="str">
        <f>IFERROR(VLOOKUP(Table2[[#This Row],[PACKAGE]],Sheet1!$G$2:$I$11,3,0),"-")</f>
        <v>-</v>
      </c>
    </row>
    <row r="27" spans="1:14" x14ac:dyDescent="0.2">
      <c r="C27" s="7" t="str">
        <f>IFERROR(VLOOKUP(Table2[[#This Row],[PACKAGE]],Sheet1!$G$2:$I$11,2,0),"-")</f>
        <v>-</v>
      </c>
      <c r="D27" s="9" t="str">
        <f>IFERROR(VLOOKUP(Table2[[#This Row],[PACKAGE]],Sheet1!$G$2:$I$11,3,0),"-")</f>
        <v>-</v>
      </c>
    </row>
    <row r="28" spans="1:14" x14ac:dyDescent="0.2">
      <c r="C28" s="7" t="str">
        <f>IFERROR(VLOOKUP(Table2[[#This Row],[PACKAGE]],Sheet1!$G$2:$I$11,2,0),"-")</f>
        <v>-</v>
      </c>
      <c r="D28" s="9" t="str">
        <f>IFERROR(VLOOKUP(Table2[[#This Row],[PACKAGE]],Sheet1!$G$2:$I$11,3,0),"-")</f>
        <v>-</v>
      </c>
    </row>
    <row r="29" spans="1:14" x14ac:dyDescent="0.2">
      <c r="C29" s="7" t="str">
        <f>IFERROR(VLOOKUP(Table2[[#This Row],[PACKAGE]],Sheet1!$G$2:$I$11,2,0),"-")</f>
        <v>-</v>
      </c>
      <c r="D29" s="9" t="str">
        <f>IFERROR(VLOOKUP(Table2[[#This Row],[PACKAGE]],Sheet1!$G$2:$I$11,3,0),"-")</f>
        <v>-</v>
      </c>
    </row>
    <row r="30" spans="1:14" x14ac:dyDescent="0.2">
      <c r="C30" s="7" t="str">
        <f>IFERROR(VLOOKUP(Table2[[#This Row],[PACKAGE]],Sheet1!$G$2:$I$11,2,0),"-")</f>
        <v>-</v>
      </c>
      <c r="D30" s="9" t="str">
        <f>IFERROR(VLOOKUP(Table2[[#This Row],[PACKAGE]],Sheet1!$G$2:$I$11,3,0),"-")</f>
        <v>-</v>
      </c>
    </row>
    <row r="31" spans="1:14" x14ac:dyDescent="0.2">
      <c r="C31" s="7" t="str">
        <f>IFERROR(VLOOKUP(Table2[[#This Row],[PACKAGE]],Sheet1!$G$2:$I$11,2,0),"-")</f>
        <v>-</v>
      </c>
      <c r="D31" s="9" t="str">
        <f>IFERROR(VLOOKUP(Table2[[#This Row],[PACKAGE]],Sheet1!$G$2:$I$11,3,0),"-")</f>
        <v>-</v>
      </c>
    </row>
    <row r="32" spans="1:14" x14ac:dyDescent="0.2">
      <c r="C32" s="7" t="str">
        <f>IFERROR(VLOOKUP(Table2[[#This Row],[PACKAGE]],Sheet1!$G$2:$I$11,2,0),"-")</f>
        <v>-</v>
      </c>
      <c r="D32" s="9" t="str">
        <f>IFERROR(VLOOKUP(Table2[[#This Row],[PACKAGE]],Sheet1!$G$2:$I$11,3,0),"-")</f>
        <v>-</v>
      </c>
    </row>
    <row r="33" spans="3:4" x14ac:dyDescent="0.2">
      <c r="C33" s="7" t="str">
        <f>IFERROR(VLOOKUP(Table2[[#This Row],[PACKAGE]],Sheet1!$G$2:$I$11,2,0),"-")</f>
        <v>-</v>
      </c>
      <c r="D33" s="9" t="str">
        <f>IFERROR(VLOOKUP(Table2[[#This Row],[PACKAGE]],Sheet1!$G$2:$I$11,3,0),"-")</f>
        <v>-</v>
      </c>
    </row>
    <row r="34" spans="3:4" x14ac:dyDescent="0.2">
      <c r="C34" s="7" t="str">
        <f>IFERROR(VLOOKUP(Table2[[#This Row],[PACKAGE]],Sheet1!$G$2:$I$11,2,0),"-")</f>
        <v>-</v>
      </c>
      <c r="D34" s="9" t="str">
        <f>IFERROR(VLOOKUP(Table2[[#This Row],[PACKAGE]],Sheet1!$G$2:$I$11,3,0),"-")</f>
        <v>-</v>
      </c>
    </row>
    <row r="35" spans="3:4" x14ac:dyDescent="0.2">
      <c r="C35" s="7" t="str">
        <f>IFERROR(VLOOKUP(Table2[[#This Row],[PACKAGE]],Sheet1!$G$2:$I$11,2,0),"-")</f>
        <v>-</v>
      </c>
      <c r="D35" s="9" t="str">
        <f>IFERROR(VLOOKUP(Table2[[#This Row],[PACKAGE]],Sheet1!$G$2:$I$11,3,0),"-")</f>
        <v>-</v>
      </c>
    </row>
    <row r="36" spans="3:4" x14ac:dyDescent="0.2">
      <c r="C36" s="7" t="str">
        <f>IFERROR(VLOOKUP(Table2[[#This Row],[PACKAGE]],Sheet1!$G$2:$I$11,2,0),"-")</f>
        <v>-</v>
      </c>
      <c r="D36" s="9" t="str">
        <f>IFERROR(VLOOKUP(Table2[[#This Row],[PACKAGE]],Sheet1!$G$2:$I$11,3,0),"-")</f>
        <v>-</v>
      </c>
    </row>
    <row r="37" spans="3:4" x14ac:dyDescent="0.2">
      <c r="C37" s="7" t="str">
        <f>IFERROR(VLOOKUP(Table2[[#This Row],[PACKAGE]],Sheet1!$G$2:$I$11,2,0),"-")</f>
        <v>-</v>
      </c>
      <c r="D37" s="9" t="str">
        <f>IFERROR(VLOOKUP(Table2[[#This Row],[PACKAGE]],Sheet1!$G$2:$I$11,3,0),"-")</f>
        <v>-</v>
      </c>
    </row>
    <row r="38" spans="3:4" x14ac:dyDescent="0.2">
      <c r="C38" s="7" t="str">
        <f>IFERROR(VLOOKUP(Table2[[#This Row],[PACKAGE]],Sheet1!$G$2:$I$11,2,0),"-")</f>
        <v>-</v>
      </c>
      <c r="D38" s="9" t="str">
        <f>IFERROR(VLOOKUP(Table2[[#This Row],[PACKAGE]],Sheet1!$G$2:$I$11,3,0),"-")</f>
        <v>-</v>
      </c>
    </row>
    <row r="39" spans="3:4" x14ac:dyDescent="0.2">
      <c r="C39" s="7" t="str">
        <f>IFERROR(VLOOKUP(Table2[[#This Row],[PACKAGE]],Sheet1!$G$2:$I$11,2,0),"-")</f>
        <v>-</v>
      </c>
      <c r="D39" s="9" t="str">
        <f>IFERROR(VLOOKUP(Table2[[#This Row],[PACKAGE]],Sheet1!$G$2:$I$11,3,0),"-")</f>
        <v>-</v>
      </c>
    </row>
    <row r="40" spans="3:4" x14ac:dyDescent="0.2">
      <c r="C40" s="7" t="str">
        <f>IFERROR(VLOOKUP(Table2[[#This Row],[PACKAGE]],Sheet1!$G$2:$I$11,2,0),"-")</f>
        <v>-</v>
      </c>
      <c r="D40" s="9" t="str">
        <f>IFERROR(VLOOKUP(Table2[[#This Row],[PACKAGE]],Sheet1!$G$2:$I$11,3,0),"-")</f>
        <v>-</v>
      </c>
    </row>
    <row r="41" spans="3:4" x14ac:dyDescent="0.2">
      <c r="C41" s="7" t="str">
        <f>IFERROR(VLOOKUP(Table2[[#This Row],[PACKAGE]],Sheet1!$G$2:$I$11,2,0),"-")</f>
        <v>-</v>
      </c>
      <c r="D41" s="9" t="str">
        <f>IFERROR(VLOOKUP(Table2[[#This Row],[PACKAGE]],Sheet1!$G$2:$I$11,3,0),"-")</f>
        <v>-</v>
      </c>
    </row>
    <row r="42" spans="3:4" x14ac:dyDescent="0.2">
      <c r="C42" s="7" t="str">
        <f>IFERROR(VLOOKUP(Table2[[#This Row],[PACKAGE]],Sheet1!$G$2:$I$11,2,0),"-")</f>
        <v>-</v>
      </c>
      <c r="D42" s="9" t="str">
        <f>IFERROR(VLOOKUP(Table2[[#This Row],[PACKAGE]],Sheet1!$G$2:$I$11,3,0),"-")</f>
        <v>-</v>
      </c>
    </row>
    <row r="43" spans="3:4" x14ac:dyDescent="0.2">
      <c r="C43" s="7" t="str">
        <f>IFERROR(VLOOKUP(Table2[[#This Row],[PACKAGE]],Sheet1!$G$2:$I$11,2,0),"-")</f>
        <v>-</v>
      </c>
      <c r="D43" s="9" t="str">
        <f>IFERROR(VLOOKUP(Table2[[#This Row],[PACKAGE]],Sheet1!$G$2:$I$11,3,0),"-")</f>
        <v>-</v>
      </c>
    </row>
    <row r="44" spans="3:4" x14ac:dyDescent="0.2">
      <c r="C44" s="7" t="str">
        <f>IFERROR(VLOOKUP(Table2[[#This Row],[PACKAGE]],Sheet1!$G$2:$I$11,2,0),"-")</f>
        <v>-</v>
      </c>
      <c r="D44" s="9" t="str">
        <f>IFERROR(VLOOKUP(Table2[[#This Row],[PACKAGE]],Sheet1!$G$2:$I$11,3,0),"-")</f>
        <v>-</v>
      </c>
    </row>
    <row r="45" spans="3:4" x14ac:dyDescent="0.2">
      <c r="C45" s="7" t="str">
        <f>IFERROR(VLOOKUP(Table2[[#This Row],[PACKAGE]],Sheet1!$G$2:$I$11,2,0),"-")</f>
        <v>-</v>
      </c>
      <c r="D45" s="9" t="str">
        <f>IFERROR(VLOOKUP(Table2[[#This Row],[PACKAGE]],Sheet1!$G$2:$I$11,3,0),"-")</f>
        <v>-</v>
      </c>
    </row>
    <row r="46" spans="3:4" x14ac:dyDescent="0.2">
      <c r="C46" s="7" t="str">
        <f>IFERROR(VLOOKUP(Table2[[#This Row],[PACKAGE]],Sheet1!$G$2:$I$11,2,0),"-")</f>
        <v>-</v>
      </c>
      <c r="D46" s="9" t="str">
        <f>IFERROR(VLOOKUP(Table2[[#This Row],[PACKAGE]],Sheet1!$G$2:$I$11,3,0),"-")</f>
        <v>-</v>
      </c>
    </row>
    <row r="47" spans="3:4" x14ac:dyDescent="0.2">
      <c r="C47" s="7" t="str">
        <f>IFERROR(VLOOKUP(Table2[[#This Row],[PACKAGE]],Sheet1!$G$2:$I$11,2,0),"-")</f>
        <v>-</v>
      </c>
      <c r="D47" s="9" t="str">
        <f>IFERROR(VLOOKUP(Table2[[#This Row],[PACKAGE]],Sheet1!$G$2:$I$11,3,0),"-")</f>
        <v>-</v>
      </c>
    </row>
    <row r="48" spans="3:4" x14ac:dyDescent="0.2">
      <c r="C48" s="7" t="str">
        <f>IFERROR(VLOOKUP(Table2[[#This Row],[PACKAGE]],Sheet1!$G$2:$I$11,2,0),"-")</f>
        <v>-</v>
      </c>
      <c r="D48" s="9" t="str">
        <f>IFERROR(VLOOKUP(Table2[[#This Row],[PACKAGE]],Sheet1!$G$2:$I$11,3,0),"-")</f>
        <v>-</v>
      </c>
    </row>
    <row r="49" spans="3:4" x14ac:dyDescent="0.2">
      <c r="C49" s="7" t="str">
        <f>IFERROR(VLOOKUP(Table2[[#This Row],[PACKAGE]],Sheet1!$G$2:$I$11,2,0),"-")</f>
        <v>-</v>
      </c>
      <c r="D49" s="9" t="str">
        <f>IFERROR(VLOOKUP(Table2[[#This Row],[PACKAGE]],Sheet1!$G$2:$I$11,3,0),"-")</f>
        <v>-</v>
      </c>
    </row>
    <row r="50" spans="3:4" x14ac:dyDescent="0.2">
      <c r="C50" s="7" t="str">
        <f>IFERROR(VLOOKUP(Table2[[#This Row],[PACKAGE]],Sheet1!$G$2:$I$11,2,0),"-")</f>
        <v>-</v>
      </c>
      <c r="D50" s="9" t="str">
        <f>IFERROR(VLOOKUP(Table2[[#This Row],[PACKAGE]],Sheet1!$G$2:$I$11,3,0),"-")</f>
        <v>-</v>
      </c>
    </row>
    <row r="51" spans="3:4" x14ac:dyDescent="0.2">
      <c r="C51" s="7" t="str">
        <f>IFERROR(VLOOKUP(Table2[[#This Row],[PACKAGE]],Sheet1!$G$2:$I$11,2,0),"-")</f>
        <v>-</v>
      </c>
      <c r="D51" s="9" t="str">
        <f>IFERROR(VLOOKUP(Table2[[#This Row],[PACKAGE]],Sheet1!$G$2:$I$11,3,0),"-")</f>
        <v>-</v>
      </c>
    </row>
    <row r="52" spans="3:4" x14ac:dyDescent="0.2">
      <c r="C52" s="7" t="str">
        <f>IFERROR(VLOOKUP(Table2[[#This Row],[PACKAGE]],Sheet1!$G$2:$I$11,2,0),"-")</f>
        <v>-</v>
      </c>
      <c r="D52" s="9" t="str">
        <f>IFERROR(VLOOKUP(Table2[[#This Row],[PACKAGE]],Sheet1!$G$2:$I$11,3,0),"-")</f>
        <v>-</v>
      </c>
    </row>
    <row r="53" spans="3:4" x14ac:dyDescent="0.2">
      <c r="C53" s="7" t="str">
        <f>IFERROR(VLOOKUP(Table2[[#This Row],[PACKAGE]],Sheet1!$G$2:$I$11,2,0),"-")</f>
        <v>-</v>
      </c>
      <c r="D53" s="9" t="str">
        <f>IFERROR(VLOOKUP(Table2[[#This Row],[PACKAGE]],Sheet1!$G$2:$I$11,3,0),"-")</f>
        <v>-</v>
      </c>
    </row>
    <row r="54" spans="3:4" x14ac:dyDescent="0.2">
      <c r="C54" s="7" t="str">
        <f>IFERROR(VLOOKUP(Table2[[#This Row],[PACKAGE]],Sheet1!$G$2:$I$11,2,0),"-")</f>
        <v>-</v>
      </c>
      <c r="D54" s="9" t="str">
        <f>IFERROR(VLOOKUP(Table2[[#This Row],[PACKAGE]],Sheet1!$G$2:$I$11,3,0),"-")</f>
        <v>-</v>
      </c>
    </row>
    <row r="55" spans="3:4" x14ac:dyDescent="0.2">
      <c r="C55" s="7" t="str">
        <f>IFERROR(VLOOKUP(Table2[[#This Row],[PACKAGE]],Sheet1!$G$2:$I$11,2,0),"-")</f>
        <v>-</v>
      </c>
      <c r="D55" s="9" t="str">
        <f>IFERROR(VLOOKUP(Table2[[#This Row],[PACKAGE]],Sheet1!$G$2:$I$11,3,0),"-")</f>
        <v>-</v>
      </c>
    </row>
    <row r="56" spans="3:4" x14ac:dyDescent="0.2">
      <c r="C56" s="7" t="str">
        <f>IFERROR(VLOOKUP(Table2[[#This Row],[PACKAGE]],Sheet1!$G$2:$I$11,2,0),"-")</f>
        <v>-</v>
      </c>
      <c r="D56" s="9" t="str">
        <f>IFERROR(VLOOKUP(Table2[[#This Row],[PACKAGE]],Sheet1!$G$2:$I$11,3,0),"-")</f>
        <v>-</v>
      </c>
    </row>
    <row r="57" spans="3:4" x14ac:dyDescent="0.2">
      <c r="C57" s="7" t="str">
        <f>IFERROR(VLOOKUP(Table2[[#This Row],[PACKAGE]],Sheet1!$G$2:$I$11,2,0),"-")</f>
        <v>-</v>
      </c>
      <c r="D57" s="9" t="str">
        <f>IFERROR(VLOOKUP(Table2[[#This Row],[PACKAGE]],Sheet1!$G$2:$I$11,3,0),"-")</f>
        <v>-</v>
      </c>
    </row>
    <row r="58" spans="3:4" x14ac:dyDescent="0.2">
      <c r="C58" s="7" t="str">
        <f>IFERROR(VLOOKUP(Table2[[#This Row],[PACKAGE]],Sheet1!$G$2:$I$11,2,0),"-")</f>
        <v>-</v>
      </c>
      <c r="D58" s="9" t="str">
        <f>IFERROR(VLOOKUP(Table2[[#This Row],[PACKAGE]],Sheet1!$G$2:$I$11,3,0),"-")</f>
        <v>-</v>
      </c>
    </row>
    <row r="59" spans="3:4" x14ac:dyDescent="0.2">
      <c r="C59" s="7" t="str">
        <f>IFERROR(VLOOKUP(Table2[[#This Row],[PACKAGE]],Sheet1!$G$2:$I$11,2,0),"-")</f>
        <v>-</v>
      </c>
      <c r="D59" s="9" t="str">
        <f>IFERROR(VLOOKUP(Table2[[#This Row],[PACKAGE]],Sheet1!$G$2:$I$11,3,0),"-")</f>
        <v>-</v>
      </c>
    </row>
    <row r="60" spans="3:4" x14ac:dyDescent="0.2">
      <c r="C60" s="7" t="str">
        <f>IFERROR(VLOOKUP(Table2[[#This Row],[PACKAGE]],Sheet1!$G$2:$I$11,2,0),"-")</f>
        <v>-</v>
      </c>
      <c r="D60" s="9" t="str">
        <f>IFERROR(VLOOKUP(Table2[[#This Row],[PACKAGE]],Sheet1!$G$2:$I$11,3,0),"-")</f>
        <v>-</v>
      </c>
    </row>
    <row r="61" spans="3:4" x14ac:dyDescent="0.2">
      <c r="C61" s="7" t="str">
        <f>IFERROR(VLOOKUP(Table2[[#This Row],[PACKAGE]],Sheet1!$G$2:$I$11,2,0),"-")</f>
        <v>-</v>
      </c>
      <c r="D61" s="9" t="str">
        <f>IFERROR(VLOOKUP(Table2[[#This Row],[PACKAGE]],Sheet1!$G$2:$I$11,3,0),"-")</f>
        <v>-</v>
      </c>
    </row>
    <row r="62" spans="3:4" x14ac:dyDescent="0.2">
      <c r="C62" s="7" t="str">
        <f>IFERROR(VLOOKUP(Table2[[#This Row],[PACKAGE]],Sheet1!$G$2:$I$11,2,0),"-")</f>
        <v>-</v>
      </c>
      <c r="D62" s="9" t="str">
        <f>IFERROR(VLOOKUP(Table2[[#This Row],[PACKAGE]],Sheet1!$G$2:$I$11,3,0),"-")</f>
        <v>-</v>
      </c>
    </row>
    <row r="63" spans="3:4" x14ac:dyDescent="0.2">
      <c r="C63" s="7" t="str">
        <f>IFERROR(VLOOKUP(Table2[[#This Row],[PACKAGE]],Sheet1!$G$2:$I$11,2,0),"-")</f>
        <v>-</v>
      </c>
      <c r="D63" s="9" t="str">
        <f>IFERROR(VLOOKUP(Table2[[#This Row],[PACKAGE]],Sheet1!$G$2:$I$11,3,0),"-")</f>
        <v>-</v>
      </c>
    </row>
    <row r="64" spans="3:4" x14ac:dyDescent="0.2">
      <c r="C64" s="7" t="str">
        <f>IFERROR(VLOOKUP(Table2[[#This Row],[PACKAGE]],Sheet1!$G$2:$I$11,2,0),"-")</f>
        <v>-</v>
      </c>
      <c r="D64" s="9" t="str">
        <f>IFERROR(VLOOKUP(Table2[[#This Row],[PACKAGE]],Sheet1!$G$2:$I$11,3,0),"-")</f>
        <v>-</v>
      </c>
    </row>
    <row r="65" spans="3:4" x14ac:dyDescent="0.2">
      <c r="C65" s="7" t="str">
        <f>IFERROR(VLOOKUP(Table2[[#This Row],[PACKAGE]],Sheet1!$G$2:$I$11,2,0),"-")</f>
        <v>-</v>
      </c>
      <c r="D65" s="9" t="str">
        <f>IFERROR(VLOOKUP(Table2[[#This Row],[PACKAGE]],Sheet1!$G$2:$I$11,3,0),"-")</f>
        <v>-</v>
      </c>
    </row>
    <row r="66" spans="3:4" x14ac:dyDescent="0.2">
      <c r="C66" s="7" t="str">
        <f>IFERROR(VLOOKUP(Table2[[#This Row],[PACKAGE]],Sheet1!$G$2:$I$11,2,0),"-")</f>
        <v>-</v>
      </c>
      <c r="D66" s="9" t="str">
        <f>IFERROR(VLOOKUP(Table2[[#This Row],[PACKAGE]],Sheet1!$G$2:$I$11,3,0),"-")</f>
        <v>-</v>
      </c>
    </row>
    <row r="67" spans="3:4" x14ac:dyDescent="0.2">
      <c r="C67" s="7" t="str">
        <f>IFERROR(VLOOKUP(Table2[[#This Row],[PACKAGE]],Sheet1!$G$2:$I$11,2,0),"-")</f>
        <v>-</v>
      </c>
      <c r="D67" s="9" t="str">
        <f>IFERROR(VLOOKUP(Table2[[#This Row],[PACKAGE]],Sheet1!$G$2:$I$11,3,0),"-")</f>
        <v>-</v>
      </c>
    </row>
    <row r="68" spans="3:4" x14ac:dyDescent="0.2">
      <c r="C68" s="7" t="str">
        <f>IFERROR(VLOOKUP(Table2[[#This Row],[PACKAGE]],Sheet1!$G$2:$I$11,2,0),"-")</f>
        <v>-</v>
      </c>
      <c r="D68" s="9" t="str">
        <f>IFERROR(VLOOKUP(Table2[[#This Row],[PACKAGE]],Sheet1!$G$2:$I$11,3,0),"-")</f>
        <v>-</v>
      </c>
    </row>
    <row r="69" spans="3:4" x14ac:dyDescent="0.2">
      <c r="C69" s="7" t="str">
        <f>IFERROR(VLOOKUP(Table2[[#This Row],[PACKAGE]],Sheet1!$G$2:$I$11,2,0),"-")</f>
        <v>-</v>
      </c>
      <c r="D69" s="9" t="str">
        <f>IFERROR(VLOOKUP(Table2[[#This Row],[PACKAGE]],Sheet1!$G$2:$I$11,3,0),"-")</f>
        <v>-</v>
      </c>
    </row>
    <row r="70" spans="3:4" x14ac:dyDescent="0.2">
      <c r="D70" s="9">
        <f>SUBTOTAL(109,Table2[HOLIDAY PRICE])</f>
        <v>334.4</v>
      </c>
    </row>
  </sheetData>
  <mergeCells count="4">
    <mergeCell ref="A2:C2"/>
    <mergeCell ref="A12:C13"/>
    <mergeCell ref="A16:N16"/>
    <mergeCell ref="A15:N15"/>
  </mergeCells>
  <phoneticPr fontId="2" type="noConversion"/>
  <dataValidations count="1">
    <dataValidation type="list" allowBlank="1" showInputMessage="1" showErrorMessage="1" sqref="B22:B69" xr:uid="{40DBB89D-D1AC-4232-9A65-5C9D3FE0A484}">
      <formula1>"Holiday Special,Red Wine Lover, White Wine Lover, Sparkling Lover, Swing &amp; Sip, Wine Enthusiast, Wine &amp; Spa, A Sparkling Toast, Super Host, Sparkling Celebration"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37572B-F044-420A-87B4-32286A628240}">
          <x14:formula1>
            <xm:f>Sheet1!$B$2:$B$56</xm:f>
          </x14:formula1>
          <xm:sqref>A22:A69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697BF-C88D-BE46-B23B-6B64EF61158A}">
  <dimension ref="A1"/>
  <sheetViews>
    <sheetView topLeftCell="A22" zoomScaleNormal="100" workbookViewId="0">
      <selection activeCell="L23" sqref="L23"/>
    </sheetView>
  </sheetViews>
  <sheetFormatPr baseColWidth="10" defaultColWidth="11.5" defaultRowHeight="1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231F5-03B6-440A-A09A-3DFC790416BB}">
  <dimension ref="A1:J55"/>
  <sheetViews>
    <sheetView workbookViewId="0">
      <selection activeCell="H17" sqref="H17"/>
    </sheetView>
  </sheetViews>
  <sheetFormatPr baseColWidth="10" defaultColWidth="8.83203125" defaultRowHeight="15" x14ac:dyDescent="0.2"/>
  <cols>
    <col min="1" max="10" width="9.1640625" style="12"/>
  </cols>
  <sheetData>
    <row r="1" spans="2:9" x14ac:dyDescent="0.2">
      <c r="B1" s="12" t="s">
        <v>50</v>
      </c>
    </row>
    <row r="2" spans="2:9" x14ac:dyDescent="0.2">
      <c r="B2" s="12" t="s">
        <v>46</v>
      </c>
      <c r="G2" s="12" t="s">
        <v>79</v>
      </c>
      <c r="H2" s="13">
        <v>130</v>
      </c>
      <c r="I2" s="13">
        <v>95.2</v>
      </c>
    </row>
    <row r="3" spans="2:9" x14ac:dyDescent="0.2">
      <c r="B3" s="12" t="s">
        <v>37</v>
      </c>
      <c r="G3" s="12" t="s">
        <v>62</v>
      </c>
      <c r="H3" s="13">
        <v>201</v>
      </c>
      <c r="I3" s="13">
        <v>159.19999999999999</v>
      </c>
    </row>
    <row r="4" spans="2:9" x14ac:dyDescent="0.2">
      <c r="B4" s="12" t="s">
        <v>7</v>
      </c>
      <c r="G4" s="12" t="s">
        <v>63</v>
      </c>
      <c r="H4" s="13">
        <v>170</v>
      </c>
      <c r="I4" s="13">
        <v>143.19999999999999</v>
      </c>
    </row>
    <row r="5" spans="2:9" x14ac:dyDescent="0.2">
      <c r="B5" s="12" t="s">
        <v>4</v>
      </c>
      <c r="G5" s="12" t="s">
        <v>64</v>
      </c>
      <c r="H5" s="13">
        <v>196</v>
      </c>
      <c r="I5" s="13">
        <v>151.19999999999999</v>
      </c>
    </row>
    <row r="6" spans="2:9" x14ac:dyDescent="0.2">
      <c r="B6" s="12" t="s">
        <v>7</v>
      </c>
      <c r="G6" s="12" t="s">
        <v>65</v>
      </c>
      <c r="H6" s="13">
        <v>337</v>
      </c>
      <c r="I6" s="13">
        <v>239.2</v>
      </c>
    </row>
    <row r="7" spans="2:9" x14ac:dyDescent="0.2">
      <c r="B7" s="12" t="s">
        <v>45</v>
      </c>
      <c r="G7" s="12" t="s">
        <v>66</v>
      </c>
      <c r="H7" s="13">
        <v>331</v>
      </c>
      <c r="I7" s="13">
        <v>239.2</v>
      </c>
    </row>
    <row r="8" spans="2:9" x14ac:dyDescent="0.2">
      <c r="B8" s="12" t="s">
        <v>12</v>
      </c>
      <c r="G8" s="12" t="s">
        <v>67</v>
      </c>
      <c r="H8" s="13">
        <v>351</v>
      </c>
      <c r="I8" s="13">
        <v>247.2</v>
      </c>
    </row>
    <row r="9" spans="2:9" x14ac:dyDescent="0.2">
      <c r="B9" s="12" t="s">
        <v>40</v>
      </c>
      <c r="G9" s="12" t="s">
        <v>68</v>
      </c>
      <c r="H9" s="13">
        <v>291</v>
      </c>
      <c r="I9" s="13">
        <v>239.2</v>
      </c>
    </row>
    <row r="10" spans="2:9" x14ac:dyDescent="0.2">
      <c r="B10" s="12" t="s">
        <v>42</v>
      </c>
      <c r="G10" s="12" t="s">
        <v>69</v>
      </c>
      <c r="H10" s="13">
        <v>588</v>
      </c>
      <c r="I10" s="13">
        <v>391.2</v>
      </c>
    </row>
    <row r="11" spans="2:9" x14ac:dyDescent="0.2">
      <c r="B11" s="12" t="s">
        <v>44</v>
      </c>
      <c r="G11" s="12" t="s">
        <v>70</v>
      </c>
      <c r="H11" s="13">
        <v>578</v>
      </c>
      <c r="I11" s="13">
        <v>391.2</v>
      </c>
    </row>
    <row r="12" spans="2:9" x14ac:dyDescent="0.2">
      <c r="B12" s="12" t="s">
        <v>43</v>
      </c>
    </row>
    <row r="13" spans="2:9" x14ac:dyDescent="0.2">
      <c r="B13" s="12" t="s">
        <v>13</v>
      </c>
    </row>
    <row r="14" spans="2:9" x14ac:dyDescent="0.2">
      <c r="B14" s="12" t="s">
        <v>3</v>
      </c>
    </row>
    <row r="15" spans="2:9" x14ac:dyDescent="0.2">
      <c r="B15" s="12" t="s">
        <v>10</v>
      </c>
    </row>
    <row r="16" spans="2:9" x14ac:dyDescent="0.2">
      <c r="B16" s="12" t="s">
        <v>41</v>
      </c>
    </row>
    <row r="17" spans="2:2" x14ac:dyDescent="0.2">
      <c r="B17" s="12" t="s">
        <v>5</v>
      </c>
    </row>
    <row r="18" spans="2:2" x14ac:dyDescent="0.2">
      <c r="B18" s="12" t="s">
        <v>29</v>
      </c>
    </row>
    <row r="19" spans="2:2" x14ac:dyDescent="0.2">
      <c r="B19" s="12" t="s">
        <v>22</v>
      </c>
    </row>
    <row r="20" spans="2:2" x14ac:dyDescent="0.2">
      <c r="B20" s="12" t="s">
        <v>72</v>
      </c>
    </row>
    <row r="21" spans="2:2" x14ac:dyDescent="0.2">
      <c r="B21" s="12" t="s">
        <v>26</v>
      </c>
    </row>
    <row r="22" spans="2:2" x14ac:dyDescent="0.2">
      <c r="B22" s="12" t="s">
        <v>38</v>
      </c>
    </row>
    <row r="23" spans="2:2" x14ac:dyDescent="0.2">
      <c r="B23" s="12" t="s">
        <v>9</v>
      </c>
    </row>
    <row r="24" spans="2:2" x14ac:dyDescent="0.2">
      <c r="B24" s="12" t="s">
        <v>32</v>
      </c>
    </row>
    <row r="25" spans="2:2" x14ac:dyDescent="0.2">
      <c r="B25" s="12" t="s">
        <v>25</v>
      </c>
    </row>
    <row r="26" spans="2:2" x14ac:dyDescent="0.2">
      <c r="B26" s="12" t="s">
        <v>1</v>
      </c>
    </row>
    <row r="27" spans="2:2" x14ac:dyDescent="0.2">
      <c r="B27" s="12" t="s">
        <v>14</v>
      </c>
    </row>
    <row r="28" spans="2:2" x14ac:dyDescent="0.2">
      <c r="B28" s="12" t="s">
        <v>20</v>
      </c>
    </row>
    <row r="29" spans="2:2" x14ac:dyDescent="0.2">
      <c r="B29" s="12" t="s">
        <v>34</v>
      </c>
    </row>
    <row r="30" spans="2:2" x14ac:dyDescent="0.2">
      <c r="B30" s="12" t="s">
        <v>21</v>
      </c>
    </row>
    <row r="31" spans="2:2" x14ac:dyDescent="0.2">
      <c r="B31" s="12" t="s">
        <v>6</v>
      </c>
    </row>
    <row r="32" spans="2:2" x14ac:dyDescent="0.2">
      <c r="B32" s="12" t="s">
        <v>71</v>
      </c>
    </row>
    <row r="33" spans="2:2" x14ac:dyDescent="0.2">
      <c r="B33" s="12" t="s">
        <v>16</v>
      </c>
    </row>
    <row r="34" spans="2:2" x14ac:dyDescent="0.2">
      <c r="B34" s="12" t="s">
        <v>17</v>
      </c>
    </row>
    <row r="35" spans="2:2" x14ac:dyDescent="0.2">
      <c r="B35" s="12" t="s">
        <v>49</v>
      </c>
    </row>
    <row r="36" spans="2:2" x14ac:dyDescent="0.2">
      <c r="B36" s="12" t="s">
        <v>18</v>
      </c>
    </row>
    <row r="37" spans="2:2" x14ac:dyDescent="0.2">
      <c r="B37" s="12" t="s">
        <v>48</v>
      </c>
    </row>
    <row r="38" spans="2:2" x14ac:dyDescent="0.2">
      <c r="B38" s="12" t="s">
        <v>19</v>
      </c>
    </row>
    <row r="39" spans="2:2" x14ac:dyDescent="0.2">
      <c r="B39" s="12" t="s">
        <v>35</v>
      </c>
    </row>
    <row r="40" spans="2:2" x14ac:dyDescent="0.2">
      <c r="B40" s="12" t="s">
        <v>31</v>
      </c>
    </row>
    <row r="41" spans="2:2" x14ac:dyDescent="0.2">
      <c r="B41" s="12" t="s">
        <v>8</v>
      </c>
    </row>
    <row r="42" spans="2:2" x14ac:dyDescent="0.2">
      <c r="B42" s="12" t="s">
        <v>2</v>
      </c>
    </row>
    <row r="43" spans="2:2" x14ac:dyDescent="0.2">
      <c r="B43" s="12" t="s">
        <v>24</v>
      </c>
    </row>
    <row r="44" spans="2:2" x14ac:dyDescent="0.2">
      <c r="B44" s="12" t="s">
        <v>28</v>
      </c>
    </row>
    <row r="45" spans="2:2" x14ac:dyDescent="0.2">
      <c r="B45" s="12" t="s">
        <v>30</v>
      </c>
    </row>
    <row r="46" spans="2:2" x14ac:dyDescent="0.2">
      <c r="B46" s="12" t="s">
        <v>15</v>
      </c>
    </row>
    <row r="47" spans="2:2" x14ac:dyDescent="0.2">
      <c r="B47" s="12" t="s">
        <v>23</v>
      </c>
    </row>
    <row r="48" spans="2:2" x14ac:dyDescent="0.2">
      <c r="B48" s="12" t="s">
        <v>33</v>
      </c>
    </row>
    <row r="49" spans="2:2" x14ac:dyDescent="0.2">
      <c r="B49" s="12" t="s">
        <v>11</v>
      </c>
    </row>
    <row r="50" spans="2:2" x14ac:dyDescent="0.2">
      <c r="B50" s="12" t="s">
        <v>59</v>
      </c>
    </row>
    <row r="51" spans="2:2" x14ac:dyDescent="0.2">
      <c r="B51" s="12" t="s">
        <v>47</v>
      </c>
    </row>
    <row r="52" spans="2:2" x14ac:dyDescent="0.2">
      <c r="B52" s="12" t="s">
        <v>27</v>
      </c>
    </row>
    <row r="53" spans="2:2" x14ac:dyDescent="0.2">
      <c r="B53" s="12" t="s">
        <v>39</v>
      </c>
    </row>
    <row r="54" spans="2:2" x14ac:dyDescent="0.2">
      <c r="B54" s="12" t="s">
        <v>36</v>
      </c>
    </row>
    <row r="55" spans="2:2" x14ac:dyDescent="0.2">
      <c r="B55" s="12" t="s">
        <v>74</v>
      </c>
    </row>
  </sheetData>
  <autoFilter ref="B1:B52" xr:uid="{EDF231F5-03B6-440A-A09A-3DFC790416BB}">
    <sortState xmlns:xlrd2="http://schemas.microsoft.com/office/spreadsheetml/2017/richdata2" ref="B2:B54">
      <sortCondition ref="B1:B5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Order Recipients</vt:lpstr>
      <vt:lpstr>Package Details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Portillo</dc:creator>
  <cp:lastModifiedBy>Lisa Struck</cp:lastModifiedBy>
  <dcterms:created xsi:type="dcterms:W3CDTF">2022-10-20T21:28:54Z</dcterms:created>
  <dcterms:modified xsi:type="dcterms:W3CDTF">2023-10-23T21:37:11Z</dcterms:modified>
</cp:coreProperties>
</file>